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ОС" sheetId="1" r:id="rId1"/>
    <sheet name="KO" sheetId="5" r:id="rId2"/>
  </sheets>
  <definedNames>
    <definedName name="_xlnm.Print_Area" localSheetId="0">ОС!$C$1:$F$38,ОС!$C$39:$S$80</definedName>
  </definedNames>
  <calcPr calcId="124519"/>
</workbook>
</file>

<file path=xl/calcChain.xml><?xml version="1.0" encoding="utf-8"?>
<calcChain xmlns="http://schemas.openxmlformats.org/spreadsheetml/2006/main">
  <c r="G33" i="1"/>
  <c r="T77"/>
  <c r="G36" s="1"/>
  <c r="T73"/>
  <c r="G35" s="1"/>
  <c r="T65"/>
  <c r="T69"/>
  <c r="G34" s="1"/>
  <c r="T49"/>
  <c r="T53"/>
  <c r="G30" s="1"/>
  <c r="T57"/>
  <c r="G31" s="1"/>
  <c r="T61"/>
  <c r="G32" s="1"/>
  <c r="T45"/>
  <c r="T41"/>
  <c r="E89"/>
  <c r="E90"/>
  <c r="E91"/>
  <c r="A5" s="1"/>
  <c r="E92"/>
  <c r="E93"/>
  <c r="A25" s="1"/>
  <c r="E94"/>
  <c r="E95"/>
  <c r="B33" s="1"/>
  <c r="B32" l="1"/>
  <c r="A38"/>
  <c r="B36"/>
  <c r="B31"/>
  <c r="B27"/>
  <c r="B30"/>
  <c r="B29"/>
  <c r="B34"/>
  <c r="B28"/>
  <c r="B35"/>
  <c r="A24"/>
  <c r="A23"/>
  <c r="A22"/>
  <c r="A11"/>
  <c r="A10"/>
  <c r="A7"/>
  <c r="A17"/>
  <c r="A21"/>
  <c r="A16"/>
  <c r="A19"/>
  <c r="A15"/>
  <c r="A18"/>
  <c r="A14"/>
  <c r="E43" i="5" l="1"/>
  <c r="E42"/>
  <c r="E37"/>
  <c r="E38"/>
  <c r="E36" s="1"/>
  <c r="E39"/>
  <c r="E40"/>
  <c r="E41"/>
  <c r="G27" i="1"/>
  <c r="G28"/>
  <c r="G29"/>
  <c r="A53" l="1"/>
  <c r="A32"/>
  <c r="A69"/>
  <c r="A35"/>
  <c r="A31"/>
  <c r="A65"/>
  <c r="A34"/>
  <c r="A30"/>
  <c r="A45"/>
  <c r="A28"/>
  <c r="A77"/>
  <c r="A36"/>
  <c r="A61"/>
  <c r="A33"/>
  <c r="A57"/>
  <c r="A41"/>
  <c r="A27"/>
  <c r="A73"/>
  <c r="A49"/>
  <c r="A29"/>
  <c r="E44" i="5"/>
  <c r="B7"/>
  <c r="B10"/>
  <c r="B11"/>
  <c r="B28"/>
  <c r="B29"/>
  <c r="B27"/>
  <c r="B30"/>
  <c r="B19"/>
  <c r="B15"/>
  <c r="B16"/>
  <c r="B18"/>
  <c r="B14"/>
  <c r="B17"/>
  <c r="B5"/>
  <c r="B24"/>
  <c r="B25"/>
  <c r="C29"/>
  <c r="C30"/>
  <c r="B32"/>
  <c r="C27"/>
  <c r="C28"/>
  <c r="B23"/>
  <c r="B21"/>
  <c r="B22"/>
  <c r="A1" i="1" l="1"/>
  <c r="E96"/>
</calcChain>
</file>

<file path=xl/sharedStrings.xml><?xml version="1.0" encoding="utf-8"?>
<sst xmlns="http://schemas.openxmlformats.org/spreadsheetml/2006/main" count="207" uniqueCount="102">
  <si>
    <t xml:space="preserve">П Р О Т О К О Л </t>
  </si>
  <si>
    <t>за избиране на общински съветници</t>
  </si>
  <si>
    <t>ЧАСТ І</t>
  </si>
  <si>
    <t>А.</t>
  </si>
  <si>
    <t>Брой на бюлетините, получени по реда на чл. 215, ал. 1  ИК, вписани в т. 3.1 на протокола за предаване и приемане на изборни книжа и материали на СИК</t>
  </si>
  <si>
    <t>ДАННИ ОТ ИЗБИРАТЕЛНИТЕ СПИСЪЦИ:</t>
  </si>
  <si>
    <t>1.</t>
  </si>
  <si>
    <t>а)</t>
  </si>
  <si>
    <t>Избирателен списък – част І</t>
  </si>
  <si>
    <t>б)</t>
  </si>
  <si>
    <t>Избирателен списък – част ІІ</t>
  </si>
  <si>
    <t>2.</t>
  </si>
  <si>
    <t>Брой на избирателите, вписани в допълнителната страница (под чертата) на избирателния списък в изборния ден</t>
  </si>
  <si>
    <t>3.</t>
  </si>
  <si>
    <t>Брой на гласувалите избиратели според положените подписи в избирателния списък (част І и част ІІ), включително и подписите в допълнителната страница (под чертата)</t>
  </si>
  <si>
    <t>ДАННИ ИЗВЪН ИЗБИРАТЕЛНИТЕ СПИСЪЦИ И СЪДЪРЖАНИЕТО НА ИЗБИРАТЕЛНАТА КУТИЯ:</t>
  </si>
  <si>
    <t>4.</t>
  </si>
  <si>
    <t>Бюлетини извън избирателната кутия</t>
  </si>
  <si>
    <t>брой на неизползваните бюлетини</t>
  </si>
  <si>
    <t>брой на унищожените от СИК бюлетини по други поводи (за създаване на образци за таблата пред изборното помещение и увредените механично при откъсване от кочана)</t>
  </si>
  <si>
    <t>в)</t>
  </si>
  <si>
    <t>брой на недействителните бюлетини по чл. 427, ал. 6 ИК (когато номерът на бюлетината не съответства на номер в кочана)</t>
  </si>
  <si>
    <t>г)</t>
  </si>
  <si>
    <t>брой на недействителните бюлетини по чл. 227 ИК (при които е използвана възпроизвеждаща техника)</t>
  </si>
  <si>
    <t>д)</t>
  </si>
  <si>
    <t>брой на недействителните бюлетини по чл. 228 ИК (показан публично вот след гласуване)</t>
  </si>
  <si>
    <t>е)</t>
  </si>
  <si>
    <t>брой на сгрешените бюлетини по чл. 267, ал. 2 ИК</t>
  </si>
  <si>
    <t>ЧАСТ ІІ</t>
  </si>
  <si>
    <t>5.</t>
  </si>
  <si>
    <t>Брой на намерените в избирателната кутия бюлетини</t>
  </si>
  <si>
    <t>6.</t>
  </si>
  <si>
    <t>7.</t>
  </si>
  <si>
    <t>7.1.</t>
  </si>
  <si>
    <t>Брой на действителните гласове, подадени за кандидатските листи на партии, коалиции и инициативни комитети</t>
  </si>
  <si>
    <t>7.2.</t>
  </si>
  <si>
    <t>Брой на действителните гласове с отбелязан вот в квадратчето „Не подкрепям никого“</t>
  </si>
  <si>
    <t>8. РАЗПРЕДЕЛЕНИЕ НА ГЛАСОВЕТЕ ПО КАНДИДАТСКИ ЛИСТИ</t>
  </si>
  <si>
    <t>Д</t>
  </si>
  <si>
    <t>Н</t>
  </si>
  <si>
    <t xml:space="preserve">ПП АТАКА </t>
  </si>
  <si>
    <t>10.</t>
  </si>
  <si>
    <t>14.</t>
  </si>
  <si>
    <t xml:space="preserve">Политическа партия АБВ (Алтернатива за българско възраждане) </t>
  </si>
  <si>
    <t>51.</t>
  </si>
  <si>
    <t>ВОЛЯ</t>
  </si>
  <si>
    <t>55.</t>
  </si>
  <si>
    <t xml:space="preserve">Движение за права и свободи – ДПС </t>
  </si>
  <si>
    <t>56.</t>
  </si>
  <si>
    <t xml:space="preserve">БСП ЗА БЪЛГАРИЯ </t>
  </si>
  <si>
    <t>66.</t>
  </si>
  <si>
    <t xml:space="preserve">„ДЕМОКРАТИЧНА БЪЛГАРИЯ – ОБЕДИНЕНИЕ“ (ДА България, ДСБ, Зелено движение) </t>
  </si>
  <si>
    <t>71.</t>
  </si>
  <si>
    <t xml:space="preserve">независим Борис Бориславов Бонев </t>
  </si>
  <si>
    <t>72.</t>
  </si>
  <si>
    <t xml:space="preserve">независим Гергин Александров Борисов </t>
  </si>
  <si>
    <t>93.</t>
  </si>
  <si>
    <t xml:space="preserve">независим Александър Иванов Ваклин </t>
  </si>
  <si>
    <t>9.</t>
  </si>
  <si>
    <t xml:space="preserve">Празни бюлетини или бюлетини, в които е гласувано за повече от една листа, както и бюлетини, в които не може да се установи еднозначно вотът на избирателя </t>
  </si>
  <si>
    <t>ЛИСТ 2</t>
  </si>
  <si>
    <t>РАЗПРЕДЕЛЕНИЕ НА ПРЕДПОЧИТАНИЯТА (ПРЕФЕРЕНЦИИТЕ) ЗА КАНДИДАТИТЕ ОТ ЛИСТИТЕ НА ПАРТИИТЕ, КОАЛИЦИИТЕ И МЕСТНИТЕ КОАЛИЦИИ</t>
  </si>
  <si>
    <t>без</t>
  </si>
  <si>
    <t>1. Числото по т. 3 трябва да е равно на числото по т. 5 и да е по-малко или равно от сумата на числата по т. 1 и т. 2.</t>
  </si>
  <si>
    <t>2. Числото по т. „А“ трябва да е равно на сумата от всички числа по т. 4 и числото по т. 5.</t>
  </si>
  <si>
    <t>3. Числото по т. 5 трябва да е равно на сумата от числата по т. 6 и т. 7.</t>
  </si>
  <si>
    <t>4. Числото по т. 7 трябва да е равно на сумата от числата по т. 7.1 и т. 7.2.</t>
  </si>
  <si>
    <t>5. Числото по т. 7.1 трябва да е равно на сумата от числата по т. 8, графа „Действителни гласове“.</t>
  </si>
  <si>
    <t>6. Числото по т. 6 трябва да е равно на сумата от числата по т. 8, графа „Недействителни гласове“  и числото по т. 9.</t>
  </si>
  <si>
    <t>1.1 Числото по т. 3 трябва да е равно на числото по т. 5</t>
  </si>
  <si>
    <t>1.2 Числото по т. 3 трябва да е по-малко или равно от сумата на числата по т. 1 и т. 2.</t>
  </si>
  <si>
    <r>
      <t xml:space="preserve">Брой на избирателите според избирателния списък при предаването му на СИК </t>
    </r>
    <r>
      <rPr>
        <i/>
        <sz val="12"/>
        <rFont val="Times New Roman"/>
        <family val="1"/>
        <charset val="204"/>
      </rPr>
      <t>(сумата от числата по букви „а“ и „б“ от тази точка)</t>
    </r>
  </si>
  <si>
    <r>
      <t xml:space="preserve">Общ брой на намерените в избирателната кутия действителни гласове (бюлетини) </t>
    </r>
    <r>
      <rPr>
        <i/>
        <sz val="12"/>
        <rFont val="Times New Roman"/>
        <family val="1"/>
        <charset val="204"/>
      </rPr>
      <t>(сумата от числата по т. 7.1 и т. 7.2)</t>
    </r>
    <r>
      <rPr>
        <sz val="12"/>
        <rFont val="Times New Roman"/>
        <family val="1"/>
        <charset val="204"/>
      </rPr>
      <t xml:space="preserve"> </t>
    </r>
  </si>
  <si>
    <r>
      <t>Брой намерени в избирателната кутия недействителни гласове (бюлетини) –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броят на недействителните бюлетини е равен на броя на бюлетините, които не са по установен образец за съответния изборен район; в които има вписани специални символи, като букви, цифри или други знаци; не съдържат два печата на съответната СИК; вотът на избирателя не е отбелязан със знак „Х“ или „V“ и с химикал, пишещ със син цвят; отразеният вот на избирателя не може да бъде установен еднозначно, тъй като знакът „Х“ или „V“ е поставен в квадратчетата за две или повече кандидатски листи или засяга повече от едно квадратче за гласуване; не е отразен вот в нито едно от квадратчетата със знак „Х“ или „V“ с химикал, пишещ със син цвят (празни бюлетини).</t>
    </r>
  </si>
  <si>
    <t>ПП АТАКА</t>
  </si>
  <si>
    <t>Политическа партия АБВ (Алтернатива за българско възраждане)</t>
  </si>
  <si>
    <t>Движение за права и свободи – ДПС</t>
  </si>
  <si>
    <t>БСП ЗА БЪЛГАРИЯ</t>
  </si>
  <si>
    <t>„ДЕМОКРАТИЧНА БЪЛГАРИЯ – ОБЕДИНЕНИЕ“ (ДА България, ДСБ, Зелено движение)</t>
  </si>
  <si>
    <t>за избиране на кмет на община</t>
  </si>
  <si>
    <t>Брой на бюлетините, получени по реда на чл. 215, ал. 1 ИК, вписани в т. 3.2/3.3/3.4 на протокола за предаване и приемане на изборни книжа и материали на СИК</t>
  </si>
  <si>
    <t>1,2,3</t>
  </si>
  <si>
    <t>A,4,5</t>
  </si>
  <si>
    <t>5,6,7</t>
  </si>
  <si>
    <t>7,7.1,7.2</t>
  </si>
  <si>
    <t>7.1,8</t>
  </si>
  <si>
    <t>6,8,9</t>
  </si>
  <si>
    <t>СРАБОТИЛИ КОНТРОЛИ:</t>
  </si>
  <si>
    <t>7. Броят на действителните гласове за всяка партия, коалиция и местна коалиция трябва да са равни на сумата от числата от всички полета с преференции за кандидатите от съответната партия/коалиция/местна коалиция, включително и числото, вписано в полето „без преференции“.</t>
  </si>
  <si>
    <t xml:space="preserve">7. Броят на действителните гласове за всяка партия, коалиция и местна коалиция трябва да са равни на сумата от числата от всички полета с преференции за кандидатите от съответната партия/коалиция/местна коалиция, включително и числото, вписано </t>
  </si>
  <si>
    <t xml:space="preserve">Мехмед Хайдин Сеид _x000D_
ПП Народна партия свобода и достойнство </t>
  </si>
  <si>
    <t xml:space="preserve">Алберт Адалбертов Бутрев
ПП ГЕРБ </t>
  </si>
  <si>
    <t xml:space="preserve">ЕШРЕФ ХАСАНОВ ЕШРЕФОВ
Движение за права и свободи – ДПС </t>
  </si>
  <si>
    <t xml:space="preserve">Павлинка Иванова Тасева _x000D_
БСП ЗА БЪЛГАРИЯ </t>
  </si>
  <si>
    <t>НАЦИОНАЛЕН ФРОНТ ЗА СПАСЕНИЕ НА БЪЛГАРИЯ</t>
  </si>
  <si>
    <t>8.</t>
  </si>
  <si>
    <t>ПП Народна партия свобода и достойнство</t>
  </si>
  <si>
    <t>39.</t>
  </si>
  <si>
    <t>43.</t>
  </si>
  <si>
    <t>ПП ГЕРБ</t>
  </si>
  <si>
    <t>52.</t>
  </si>
  <si>
    <t>ПП ДОСТ</t>
  </si>
</sst>
</file>

<file path=xl/styles.xml><?xml version="1.0" encoding="utf-8"?>
<styleSheet xmlns="http://schemas.openxmlformats.org/spreadsheetml/2006/main">
  <numFmts count="2">
    <numFmt numFmtId="164" formatCode="d/mm/yyyy&quot; г.&quot;"/>
    <numFmt numFmtId="165" formatCode=";;;"/>
  </numFmts>
  <fonts count="15"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</font>
    <font>
      <b/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rgb="FF000000"/>
      <name val="Lucida Sans Unicode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9"/>
        <bgColor indexed="42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</cellStyleXfs>
  <cellXfs count="78">
    <xf numFmtId="0" fontId="0" fillId="0" borderId="0" xfId="0"/>
    <xf numFmtId="0" fontId="7" fillId="0" borderId="0" xfId="0" applyFont="1" applyAlignment="1">
      <alignment horizontal="justify" vertical="center"/>
    </xf>
    <xf numFmtId="1" fontId="0" fillId="0" borderId="0" xfId="0" applyNumberFormat="1"/>
    <xf numFmtId="0" fontId="0" fillId="4" borderId="0" xfId="0" applyFill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justify" vertical="top"/>
    </xf>
    <xf numFmtId="0" fontId="1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2" fillId="0" borderId="4" xfId="0" applyFont="1" applyBorder="1" applyProtection="1"/>
    <xf numFmtId="0" fontId="0" fillId="0" borderId="4" xfId="0" applyBorder="1" applyProtection="1"/>
    <xf numFmtId="0" fontId="1" fillId="0" borderId="4" xfId="0" applyFont="1" applyBorder="1" applyAlignment="1" applyProtection="1">
      <alignment horizontal="justify" vertical="top" wrapText="1"/>
    </xf>
    <xf numFmtId="0" fontId="2" fillId="0" borderId="4" xfId="0" applyFont="1" applyBorder="1" applyAlignment="1" applyProtection="1">
      <alignment horizontal="justify" wrapText="1"/>
    </xf>
    <xf numFmtId="0" fontId="0" fillId="0" borderId="4" xfId="0" applyBorder="1" applyProtection="1">
      <protection locked="0"/>
    </xf>
    <xf numFmtId="0" fontId="2" fillId="0" borderId="4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justify"/>
    </xf>
    <xf numFmtId="0" fontId="2" fillId="0" borderId="4" xfId="0" applyFont="1" applyBorder="1" applyAlignment="1" applyProtection="1">
      <alignment horizontal="justify" vertical="top"/>
    </xf>
    <xf numFmtId="0" fontId="2" fillId="0" borderId="4" xfId="0" applyFont="1" applyBorder="1" applyAlignment="1" applyProtection="1">
      <alignment vertical="top"/>
    </xf>
    <xf numFmtId="0" fontId="1" fillId="0" borderId="4" xfId="0" applyFont="1" applyBorder="1" applyAlignment="1" applyProtection="1">
      <alignment vertical="top"/>
    </xf>
    <xf numFmtId="0" fontId="1" fillId="0" borderId="4" xfId="0" applyFont="1" applyBorder="1" applyProtection="1"/>
    <xf numFmtId="164" fontId="2" fillId="0" borderId="4" xfId="0" applyNumberFormat="1" applyFont="1" applyBorder="1" applyAlignment="1" applyProtection="1">
      <alignment horizontal="justify" vertical="top"/>
    </xf>
    <xf numFmtId="0" fontId="2" fillId="0" borderId="4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</xf>
    <xf numFmtId="165" fontId="0" fillId="0" borderId="0" xfId="0" applyNumberFormat="1" applyProtection="1"/>
    <xf numFmtId="0" fontId="2" fillId="0" borderId="4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164" fontId="8" fillId="0" borderId="4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/>
    <xf numFmtId="0" fontId="12" fillId="0" borderId="7" xfId="0" applyFont="1" applyBorder="1"/>
    <xf numFmtId="0" fontId="0" fillId="0" borderId="8" xfId="0" applyBorder="1" applyProtection="1"/>
    <xf numFmtId="0" fontId="0" fillId="0" borderId="9" xfId="0" applyBorder="1" applyProtection="1"/>
    <xf numFmtId="0" fontId="0" fillId="0" borderId="0" xfId="0" applyBorder="1" applyProtection="1"/>
    <xf numFmtId="0" fontId="0" fillId="0" borderId="11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1" fillId="0" borderId="15" xfId="0" applyFont="1" applyBorder="1"/>
    <xf numFmtId="0" fontId="13" fillId="0" borderId="16" xfId="0" applyFont="1" applyFill="1" applyBorder="1"/>
    <xf numFmtId="0" fontId="13" fillId="0" borderId="10" xfId="0" applyFont="1" applyFill="1" applyBorder="1"/>
    <xf numFmtId="0" fontId="14" fillId="0" borderId="0" xfId="0" applyFont="1"/>
    <xf numFmtId="49" fontId="2" fillId="0" borderId="4" xfId="0" applyNumberFormat="1" applyFont="1" applyBorder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14" fillId="0" borderId="4" xfId="0" applyFont="1" applyBorder="1"/>
    <xf numFmtId="0" fontId="0" fillId="0" borderId="16" xfId="0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165" fontId="2" fillId="0" borderId="6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</xf>
    <xf numFmtId="0" fontId="1" fillId="0" borderId="5" xfId="0" applyFont="1" applyBorder="1" applyAlignment="1" applyProtection="1">
      <alignment horizontal="center" vertical="top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</cellXfs>
  <cellStyles count="3">
    <cellStyle name="ColorGreen" xfId="2"/>
    <cellStyle name="ColorRed" xfId="1"/>
    <cellStyle name="Нормален" xfId="0" builtinId="0"/>
  </cellStyles>
  <dxfs count="9">
    <dxf>
      <font>
        <color theme="1"/>
      </font>
    </dxf>
    <dxf>
      <font>
        <b/>
        <i/>
        <color rgb="FFFF0000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b/>
        <i/>
        <color rgb="FFFF0000"/>
      </font>
    </dxf>
    <dxf>
      <font>
        <color theme="1"/>
      </font>
    </dxf>
    <dxf>
      <font>
        <b/>
        <i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7"/>
  <sheetViews>
    <sheetView showGridLines="0" tabSelected="1" topLeftCell="C46" zoomScale="115" zoomScaleNormal="115" zoomScaleSheetLayoutView="115" workbookViewId="0">
      <selection activeCell="F78" sqref="F78"/>
    </sheetView>
  </sheetViews>
  <sheetFormatPr defaultColWidth="9.140625" defaultRowHeight="12.75"/>
  <cols>
    <col min="1" max="1" width="6.28515625" style="6" hidden="1" customWidth="1"/>
    <col min="2" max="2" width="5.85546875" style="6" hidden="1" customWidth="1"/>
    <col min="3" max="3" width="4.85546875" style="6" customWidth="1"/>
    <col min="4" max="4" width="81.42578125" style="6" customWidth="1"/>
    <col min="5" max="5" width="6" style="6" customWidth="1"/>
    <col min="6" max="6" width="6.42578125" style="6" customWidth="1"/>
    <col min="7" max="7" width="5.5703125" style="6" customWidth="1"/>
    <col min="8" max="8" width="8.5703125" style="6" customWidth="1"/>
    <col min="9" max="19" width="5.5703125" style="6" customWidth="1"/>
    <col min="20" max="256" width="11.42578125" style="6" customWidth="1"/>
    <col min="257" max="16384" width="9.140625" style="6"/>
  </cols>
  <sheetData>
    <row r="1" spans="1:39" ht="15.75">
      <c r="A1" s="6" t="e">
        <f>AND(A5:B80)</f>
        <v>#REF!</v>
      </c>
      <c r="C1" s="4"/>
      <c r="D1" s="5" t="s">
        <v>0</v>
      </c>
    </row>
    <row r="2" spans="1:39" ht="15.75">
      <c r="C2" s="4"/>
      <c r="D2" s="5" t="s">
        <v>1</v>
      </c>
    </row>
    <row r="3" spans="1:39" ht="15.75">
      <c r="C3" s="4"/>
      <c r="D3" s="4"/>
    </row>
    <row r="4" spans="1:39" ht="15.75">
      <c r="C4" s="4"/>
      <c r="D4" s="5" t="s">
        <v>2</v>
      </c>
    </row>
    <row r="5" spans="1:39" ht="31.5">
      <c r="A5" s="6" t="b">
        <f>AND($E$91)</f>
        <v>1</v>
      </c>
      <c r="C5" s="15" t="s">
        <v>3</v>
      </c>
      <c r="D5" s="16" t="s">
        <v>4</v>
      </c>
      <c r="E5" s="17"/>
    </row>
    <row r="6" spans="1:39" ht="28.5" customHeight="1">
      <c r="C6" s="7"/>
      <c r="D6" s="5" t="s">
        <v>5</v>
      </c>
    </row>
    <row r="7" spans="1:39" ht="31.5">
      <c r="A7" s="6" t="b">
        <f>AND($E$90)</f>
        <v>1</v>
      </c>
      <c r="C7" s="18" t="s">
        <v>6</v>
      </c>
      <c r="D7" s="19" t="s">
        <v>71</v>
      </c>
      <c r="E7" s="17"/>
      <c r="H7" s="50" t="s">
        <v>87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5"/>
    </row>
    <row r="8" spans="1:39" ht="15.75">
      <c r="C8" s="20" t="s">
        <v>7</v>
      </c>
      <c r="D8" s="19" t="s">
        <v>8</v>
      </c>
      <c r="E8" s="17"/>
      <c r="H8" s="52" t="s">
        <v>63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7"/>
    </row>
    <row r="9" spans="1:39" ht="15.75">
      <c r="C9" s="21" t="s">
        <v>9</v>
      </c>
      <c r="D9" s="13" t="s">
        <v>10</v>
      </c>
      <c r="E9" s="17"/>
      <c r="H9" s="51" t="s">
        <v>64</v>
      </c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7"/>
    </row>
    <row r="10" spans="1:39" ht="31.5">
      <c r="A10" s="6" t="b">
        <f>AND($E$90)</f>
        <v>1</v>
      </c>
      <c r="C10" s="20" t="s">
        <v>11</v>
      </c>
      <c r="D10" s="19" t="s">
        <v>12</v>
      </c>
      <c r="E10" s="17"/>
      <c r="H10" s="51" t="s">
        <v>65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7"/>
    </row>
    <row r="11" spans="1:39" ht="47.25">
      <c r="A11" s="6" t="b">
        <f>AND($E$89,$E$90)</f>
        <v>1</v>
      </c>
      <c r="C11" s="20" t="s">
        <v>13</v>
      </c>
      <c r="D11" s="19" t="s">
        <v>14</v>
      </c>
      <c r="E11" s="17"/>
      <c r="H11" s="51" t="s">
        <v>66</v>
      </c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7"/>
    </row>
    <row r="12" spans="1:39" ht="46.5" customHeight="1">
      <c r="C12" s="9"/>
      <c r="D12" s="10" t="s">
        <v>15</v>
      </c>
      <c r="E12" s="57"/>
      <c r="H12" s="51" t="s">
        <v>67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7"/>
    </row>
    <row r="13" spans="1:39" ht="15.75">
      <c r="C13" s="22" t="s">
        <v>16</v>
      </c>
      <c r="D13" s="23" t="s">
        <v>17</v>
      </c>
      <c r="E13" s="14"/>
      <c r="H13" s="51" t="s">
        <v>68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7"/>
    </row>
    <row r="14" spans="1:39" ht="36.75" customHeight="1">
      <c r="A14" s="6" t="b">
        <f t="shared" ref="A14:A19" si="0">AND($E$91)</f>
        <v>1</v>
      </c>
      <c r="C14" s="20" t="s">
        <v>7</v>
      </c>
      <c r="D14" s="19" t="s">
        <v>18</v>
      </c>
      <c r="E14" s="17"/>
      <c r="H14" s="60" t="s">
        <v>88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9"/>
    </row>
    <row r="15" spans="1:39" ht="47.25">
      <c r="A15" s="6" t="b">
        <f t="shared" si="0"/>
        <v>1</v>
      </c>
      <c r="C15" s="20" t="s">
        <v>9</v>
      </c>
      <c r="D15" s="19" t="s">
        <v>19</v>
      </c>
      <c r="E15" s="17"/>
    </row>
    <row r="16" spans="1:39" ht="31.5">
      <c r="A16" s="6" t="b">
        <f t="shared" si="0"/>
        <v>1</v>
      </c>
      <c r="C16" s="20" t="s">
        <v>20</v>
      </c>
      <c r="D16" s="19" t="s">
        <v>21</v>
      </c>
      <c r="E16" s="17"/>
    </row>
    <row r="17" spans="1:7" ht="31.5">
      <c r="A17" s="6" t="b">
        <f t="shared" si="0"/>
        <v>1</v>
      </c>
      <c r="C17" s="20" t="s">
        <v>22</v>
      </c>
      <c r="D17" s="19" t="s">
        <v>23</v>
      </c>
      <c r="E17" s="17"/>
    </row>
    <row r="18" spans="1:7" ht="31.5">
      <c r="A18" s="6" t="b">
        <f t="shared" si="0"/>
        <v>1</v>
      </c>
      <c r="C18" s="20" t="s">
        <v>24</v>
      </c>
      <c r="D18" s="19" t="s">
        <v>25</v>
      </c>
      <c r="E18" s="17"/>
    </row>
    <row r="19" spans="1:7" ht="15.75">
      <c r="A19" s="6" t="b">
        <f t="shared" si="0"/>
        <v>1</v>
      </c>
      <c r="C19" s="20" t="s">
        <v>26</v>
      </c>
      <c r="D19" s="19" t="s">
        <v>27</v>
      </c>
      <c r="E19" s="17"/>
    </row>
    <row r="20" spans="1:7" ht="45.75" customHeight="1">
      <c r="C20" s="9"/>
      <c r="D20" s="5" t="s">
        <v>28</v>
      </c>
    </row>
    <row r="21" spans="1:7" ht="15.75">
      <c r="A21" s="6" t="b">
        <f>AND($E$89,$E$91,$E$92)</f>
        <v>1</v>
      </c>
      <c r="C21" s="21" t="s">
        <v>29</v>
      </c>
      <c r="D21" s="13" t="s">
        <v>30</v>
      </c>
      <c r="E21" s="17"/>
    </row>
    <row r="22" spans="1:7" ht="94.5">
      <c r="A22" s="6" t="b">
        <f>AND($E$92,$E$95)</f>
        <v>1</v>
      </c>
      <c r="C22" s="20" t="s">
        <v>31</v>
      </c>
      <c r="D22" s="19" t="s">
        <v>73</v>
      </c>
      <c r="E22" s="17"/>
    </row>
    <row r="23" spans="1:7" ht="31.5">
      <c r="A23" s="6" t="b">
        <f>AND($E$92,$E$93)</f>
        <v>1</v>
      </c>
      <c r="C23" s="20" t="s">
        <v>32</v>
      </c>
      <c r="D23" s="19" t="s">
        <v>72</v>
      </c>
      <c r="E23" s="17"/>
    </row>
    <row r="24" spans="1:7" ht="31.5">
      <c r="A24" s="6" t="b">
        <f>AND($E$93,$E$94)</f>
        <v>1</v>
      </c>
      <c r="C24" s="24" t="s">
        <v>33</v>
      </c>
      <c r="D24" s="19" t="s">
        <v>34</v>
      </c>
      <c r="E24" s="17"/>
    </row>
    <row r="25" spans="1:7" ht="31.5">
      <c r="A25" s="6" t="b">
        <f>AND($E$93)</f>
        <v>1</v>
      </c>
      <c r="C25" s="18" t="s">
        <v>35</v>
      </c>
      <c r="D25" s="19" t="s">
        <v>36</v>
      </c>
      <c r="E25" s="17"/>
    </row>
    <row r="26" spans="1:7" ht="26.25" customHeight="1">
      <c r="C26" s="8"/>
      <c r="D26" s="5" t="s">
        <v>37</v>
      </c>
      <c r="E26" s="11" t="s">
        <v>38</v>
      </c>
      <c r="F26" s="11" t="s">
        <v>39</v>
      </c>
    </row>
    <row r="27" spans="1:7" ht="15.75">
      <c r="A27" s="6" t="b">
        <f t="shared" ref="A27:A36" si="1">AND($E$94,$E27=$G27)</f>
        <v>1</v>
      </c>
      <c r="B27" s="6" t="b">
        <f t="shared" ref="B27:B36" si="2">AND($E$95)</f>
        <v>1</v>
      </c>
      <c r="C27" s="54" t="s">
        <v>16</v>
      </c>
      <c r="D27" s="25" t="s">
        <v>40</v>
      </c>
      <c r="E27" s="17"/>
      <c r="F27" s="17"/>
      <c r="G27" s="29">
        <f>T41</f>
        <v>0</v>
      </c>
    </row>
    <row r="28" spans="1:7" ht="15.75">
      <c r="A28" s="6" t="b">
        <f t="shared" si="1"/>
        <v>1</v>
      </c>
      <c r="B28" s="6" t="b">
        <f t="shared" si="2"/>
        <v>1</v>
      </c>
      <c r="C28" s="54" t="s">
        <v>95</v>
      </c>
      <c r="D28" s="53" t="s">
        <v>94</v>
      </c>
      <c r="E28" s="17"/>
      <c r="F28" s="17"/>
      <c r="G28" s="29">
        <f>T45</f>
        <v>0</v>
      </c>
    </row>
    <row r="29" spans="1:7" ht="15.75">
      <c r="A29" s="6" t="b">
        <f t="shared" si="1"/>
        <v>1</v>
      </c>
      <c r="B29" s="6" t="b">
        <f t="shared" si="2"/>
        <v>1</v>
      </c>
      <c r="C29" s="54" t="s">
        <v>42</v>
      </c>
      <c r="D29" s="25" t="s">
        <v>43</v>
      </c>
      <c r="E29" s="17"/>
      <c r="F29" s="17"/>
      <c r="G29" s="29">
        <f>T49</f>
        <v>0</v>
      </c>
    </row>
    <row r="30" spans="1:7" ht="15.75">
      <c r="A30" s="6" t="b">
        <f t="shared" si="1"/>
        <v>1</v>
      </c>
      <c r="B30" s="6" t="b">
        <f t="shared" si="2"/>
        <v>1</v>
      </c>
      <c r="C30" s="54" t="s">
        <v>97</v>
      </c>
      <c r="D30" s="56" t="s">
        <v>96</v>
      </c>
      <c r="E30" s="17"/>
      <c r="F30" s="17"/>
      <c r="G30" s="29">
        <f>T53</f>
        <v>0</v>
      </c>
    </row>
    <row r="31" spans="1:7" ht="15.75">
      <c r="A31" s="6" t="b">
        <f t="shared" si="1"/>
        <v>1</v>
      </c>
      <c r="B31" s="6" t="b">
        <f t="shared" si="2"/>
        <v>1</v>
      </c>
      <c r="C31" s="54" t="s">
        <v>98</v>
      </c>
      <c r="D31" s="56" t="s">
        <v>99</v>
      </c>
      <c r="E31" s="17"/>
      <c r="F31" s="17"/>
      <c r="G31" s="29">
        <f>T57</f>
        <v>0</v>
      </c>
    </row>
    <row r="32" spans="1:7" ht="15.75">
      <c r="A32" s="6" t="b">
        <f t="shared" si="1"/>
        <v>1</v>
      </c>
      <c r="B32" s="6" t="b">
        <f t="shared" si="2"/>
        <v>1</v>
      </c>
      <c r="C32" s="54" t="s">
        <v>44</v>
      </c>
      <c r="D32" s="25" t="s">
        <v>45</v>
      </c>
      <c r="E32" s="17"/>
      <c r="F32" s="17"/>
      <c r="G32" s="29">
        <f>T61</f>
        <v>0</v>
      </c>
    </row>
    <row r="33" spans="1:20" ht="15.75">
      <c r="A33" s="6" t="b">
        <f t="shared" si="1"/>
        <v>1</v>
      </c>
      <c r="B33" s="6" t="b">
        <f t="shared" si="2"/>
        <v>1</v>
      </c>
      <c r="C33" s="54" t="s">
        <v>100</v>
      </c>
      <c r="D33" s="25" t="s">
        <v>101</v>
      </c>
      <c r="E33" s="17"/>
      <c r="F33" s="17"/>
      <c r="G33" s="29">
        <f>T65</f>
        <v>0</v>
      </c>
    </row>
    <row r="34" spans="1:20" ht="15.75">
      <c r="A34" s="6" t="b">
        <f t="shared" si="1"/>
        <v>1</v>
      </c>
      <c r="B34" s="6" t="b">
        <f t="shared" si="2"/>
        <v>1</v>
      </c>
      <c r="C34" s="54" t="s">
        <v>46</v>
      </c>
      <c r="D34" s="25" t="s">
        <v>47</v>
      </c>
      <c r="E34" s="17"/>
      <c r="F34" s="17"/>
      <c r="G34" s="29">
        <f>T69</f>
        <v>0</v>
      </c>
    </row>
    <row r="35" spans="1:20" ht="15.75">
      <c r="A35" s="6" t="b">
        <f t="shared" si="1"/>
        <v>1</v>
      </c>
      <c r="B35" s="6" t="b">
        <f t="shared" si="2"/>
        <v>1</v>
      </c>
      <c r="C35" s="54" t="s">
        <v>48</v>
      </c>
      <c r="D35" s="25" t="s">
        <v>49</v>
      </c>
      <c r="E35" s="17"/>
      <c r="F35" s="17"/>
      <c r="G35" s="29">
        <f>T73</f>
        <v>0</v>
      </c>
    </row>
    <row r="36" spans="1:20" ht="31.5">
      <c r="A36" s="6" t="b">
        <f t="shared" si="1"/>
        <v>1</v>
      </c>
      <c r="B36" s="6" t="b">
        <f t="shared" si="2"/>
        <v>1</v>
      </c>
      <c r="C36" s="54" t="s">
        <v>50</v>
      </c>
      <c r="D36" s="25" t="s">
        <v>51</v>
      </c>
      <c r="E36" s="17"/>
      <c r="F36" s="17"/>
      <c r="G36" s="29">
        <f>T77</f>
        <v>0</v>
      </c>
    </row>
    <row r="37" spans="1:20" ht="15.75">
      <c r="C37" s="55"/>
      <c r="D37" s="12"/>
    </row>
    <row r="38" spans="1:20" ht="47.25">
      <c r="A38" s="6" t="b">
        <f>AND($E$95)</f>
        <v>1</v>
      </c>
      <c r="C38" s="54" t="s">
        <v>58</v>
      </c>
      <c r="D38" s="25" t="s">
        <v>59</v>
      </c>
      <c r="E38" s="17"/>
    </row>
    <row r="39" spans="1:20" ht="50.25" customHeight="1">
      <c r="C39" s="12"/>
      <c r="D39" s="63" t="s">
        <v>60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20" ht="34.5" customHeight="1">
      <c r="C40" s="12" t="s">
        <v>41</v>
      </c>
      <c r="D40" s="64" t="s">
        <v>61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20" ht="14.65" customHeight="1">
      <c r="A41" s="41" t="b">
        <f>AND($E27=$G27)</f>
        <v>1</v>
      </c>
      <c r="C41" s="59" t="s">
        <v>16</v>
      </c>
      <c r="D41" s="59" t="s">
        <v>74</v>
      </c>
      <c r="E41" s="26" t="s">
        <v>62</v>
      </c>
      <c r="F41" s="26">
        <v>101</v>
      </c>
      <c r="G41" s="26">
        <v>102</v>
      </c>
      <c r="H41" s="26">
        <v>103</v>
      </c>
      <c r="I41" s="26">
        <v>104</v>
      </c>
      <c r="J41" s="26">
        <v>105</v>
      </c>
      <c r="K41" s="26">
        <v>106</v>
      </c>
      <c r="L41" s="26">
        <v>107</v>
      </c>
      <c r="M41" s="26">
        <v>108</v>
      </c>
      <c r="N41" s="26">
        <v>109</v>
      </c>
      <c r="O41" s="26">
        <v>110</v>
      </c>
      <c r="P41" s="26">
        <v>111</v>
      </c>
      <c r="Q41" s="26">
        <v>112</v>
      </c>
      <c r="R41" s="26">
        <v>113</v>
      </c>
      <c r="S41" s="26">
        <v>114</v>
      </c>
      <c r="T41" s="62">
        <f>SUM(E42:S42,E44:S44,)</f>
        <v>0</v>
      </c>
    </row>
    <row r="42" spans="1:20" ht="12.75" customHeight="1">
      <c r="C42" s="59" t="s">
        <v>44</v>
      </c>
      <c r="D42" s="59" t="s">
        <v>45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62"/>
    </row>
    <row r="43" spans="1:20" ht="12.75" customHeight="1">
      <c r="C43" s="59" t="s">
        <v>46</v>
      </c>
      <c r="D43" s="59" t="s">
        <v>47</v>
      </c>
      <c r="E43" s="26">
        <v>115</v>
      </c>
      <c r="F43" s="26">
        <v>116</v>
      </c>
      <c r="G43" s="26">
        <v>117</v>
      </c>
      <c r="H43" s="26">
        <v>118</v>
      </c>
      <c r="I43" s="26">
        <v>119</v>
      </c>
      <c r="J43" s="26">
        <v>120</v>
      </c>
      <c r="K43" s="26">
        <v>121</v>
      </c>
      <c r="L43" s="26">
        <v>122</v>
      </c>
      <c r="M43" s="26">
        <v>123</v>
      </c>
      <c r="N43" s="26">
        <v>124</v>
      </c>
      <c r="O43" s="26">
        <v>125</v>
      </c>
      <c r="P43" s="26">
        <v>126</v>
      </c>
      <c r="Q43" s="26">
        <v>127</v>
      </c>
      <c r="R43" s="26">
        <v>128</v>
      </c>
      <c r="S43" s="26">
        <v>129</v>
      </c>
      <c r="T43" s="62"/>
    </row>
    <row r="44" spans="1:20" ht="12.75" customHeight="1">
      <c r="C44" s="59" t="s">
        <v>48</v>
      </c>
      <c r="D44" s="59" t="s">
        <v>49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62"/>
    </row>
    <row r="45" spans="1:20" ht="14.65" customHeight="1">
      <c r="A45" s="41" t="b">
        <f>AND($E28=$G28)</f>
        <v>1</v>
      </c>
      <c r="C45" s="58" t="s">
        <v>95</v>
      </c>
      <c r="D45" s="59" t="s">
        <v>94</v>
      </c>
      <c r="E45" s="26" t="s">
        <v>62</v>
      </c>
      <c r="F45" s="26">
        <v>101</v>
      </c>
      <c r="G45" s="26">
        <v>102</v>
      </c>
      <c r="H45" s="26">
        <v>103</v>
      </c>
      <c r="I45" s="26">
        <v>104</v>
      </c>
      <c r="J45" s="26">
        <v>105</v>
      </c>
      <c r="K45" s="26">
        <v>106</v>
      </c>
      <c r="L45" s="26">
        <v>107</v>
      </c>
      <c r="M45" s="26">
        <v>108</v>
      </c>
      <c r="N45" s="26">
        <v>109</v>
      </c>
      <c r="O45" s="26">
        <v>110</v>
      </c>
      <c r="P45" s="26">
        <v>111</v>
      </c>
      <c r="Q45" s="26">
        <v>112</v>
      </c>
      <c r="R45" s="26">
        <v>113</v>
      </c>
      <c r="S45" s="26">
        <v>114</v>
      </c>
      <c r="T45" s="62">
        <f>SUM(E46:S46,E48:S48,)</f>
        <v>0</v>
      </c>
    </row>
    <row r="46" spans="1:20" ht="12.75" customHeight="1">
      <c r="C46" s="58" t="s">
        <v>52</v>
      </c>
      <c r="D46" s="59" t="s">
        <v>53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62"/>
    </row>
    <row r="47" spans="1:20" ht="12.75" customHeight="1">
      <c r="C47" s="58" t="s">
        <v>54</v>
      </c>
      <c r="D47" s="59" t="s">
        <v>55</v>
      </c>
      <c r="E47" s="26">
        <v>115</v>
      </c>
      <c r="F47" s="26">
        <v>116</v>
      </c>
      <c r="G47" s="26">
        <v>117</v>
      </c>
      <c r="H47" s="26">
        <v>118</v>
      </c>
      <c r="I47" s="26">
        <v>119</v>
      </c>
      <c r="J47" s="26">
        <v>120</v>
      </c>
      <c r="K47" s="26">
        <v>121</v>
      </c>
      <c r="L47" s="26">
        <v>122</v>
      </c>
      <c r="M47" s="26">
        <v>123</v>
      </c>
      <c r="N47" s="26">
        <v>124</v>
      </c>
      <c r="O47" s="26">
        <v>125</v>
      </c>
      <c r="P47" s="26">
        <v>126</v>
      </c>
      <c r="Q47" s="26">
        <v>127</v>
      </c>
      <c r="R47" s="26">
        <v>128</v>
      </c>
      <c r="S47" s="26">
        <v>129</v>
      </c>
      <c r="T47" s="62"/>
    </row>
    <row r="48" spans="1:20" ht="12.75" customHeight="1">
      <c r="C48" s="58" t="s">
        <v>56</v>
      </c>
      <c r="D48" s="59" t="s">
        <v>57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62"/>
    </row>
    <row r="49" spans="1:20" ht="12.75" customHeight="1">
      <c r="A49" s="41" t="b">
        <f>AND($E29=$G29)</f>
        <v>1</v>
      </c>
      <c r="C49" s="59" t="s">
        <v>42</v>
      </c>
      <c r="D49" s="59" t="s">
        <v>75</v>
      </c>
      <c r="E49" s="26" t="s">
        <v>62</v>
      </c>
      <c r="F49" s="26">
        <v>101</v>
      </c>
      <c r="G49" s="26">
        <v>102</v>
      </c>
      <c r="H49" s="26">
        <v>103</v>
      </c>
      <c r="I49" s="26">
        <v>104</v>
      </c>
      <c r="J49" s="26">
        <v>105</v>
      </c>
      <c r="K49" s="26">
        <v>106</v>
      </c>
      <c r="L49" s="26">
        <v>107</v>
      </c>
      <c r="M49" s="26">
        <v>108</v>
      </c>
      <c r="N49" s="26">
        <v>109</v>
      </c>
      <c r="O49" s="26">
        <v>110</v>
      </c>
      <c r="P49" s="26">
        <v>111</v>
      </c>
      <c r="Q49" s="26">
        <v>112</v>
      </c>
      <c r="R49" s="26">
        <v>113</v>
      </c>
      <c r="S49" s="26">
        <v>114</v>
      </c>
      <c r="T49" s="62">
        <f t="shared" ref="T49" si="3">SUM(E50:S50,E52:S52,)</f>
        <v>0</v>
      </c>
    </row>
    <row r="50" spans="1:20" ht="12.75" customHeight="1">
      <c r="C50" s="59"/>
      <c r="D50" s="59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62"/>
    </row>
    <row r="51" spans="1:20" ht="12.75" customHeight="1">
      <c r="C51" s="59"/>
      <c r="D51" s="59"/>
      <c r="E51" s="26">
        <v>115</v>
      </c>
      <c r="F51" s="26">
        <v>116</v>
      </c>
      <c r="G51" s="26">
        <v>117</v>
      </c>
      <c r="H51" s="26">
        <v>118</v>
      </c>
      <c r="I51" s="26">
        <v>119</v>
      </c>
      <c r="J51" s="26">
        <v>120</v>
      </c>
      <c r="K51" s="26">
        <v>121</v>
      </c>
      <c r="L51" s="26">
        <v>122</v>
      </c>
      <c r="M51" s="26">
        <v>123</v>
      </c>
      <c r="N51" s="26">
        <v>124</v>
      </c>
      <c r="O51" s="26">
        <v>125</v>
      </c>
      <c r="P51" s="26">
        <v>126</v>
      </c>
      <c r="Q51" s="26">
        <v>127</v>
      </c>
      <c r="R51" s="26">
        <v>128</v>
      </c>
      <c r="S51" s="26">
        <v>129</v>
      </c>
      <c r="T51" s="62"/>
    </row>
    <row r="52" spans="1:20" ht="12.75" customHeight="1">
      <c r="C52" s="59"/>
      <c r="D52" s="59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62"/>
    </row>
    <row r="53" spans="1:20" ht="12.75" customHeight="1">
      <c r="A53" s="41" t="e">
        <f>AND(#REF!=#REF!)</f>
        <v>#REF!</v>
      </c>
      <c r="C53" s="65" t="s">
        <v>97</v>
      </c>
      <c r="D53" s="67" t="s">
        <v>96</v>
      </c>
      <c r="E53" s="26" t="s">
        <v>62</v>
      </c>
      <c r="F53" s="26">
        <v>101</v>
      </c>
      <c r="G53" s="26">
        <v>102</v>
      </c>
      <c r="H53" s="26">
        <v>103</v>
      </c>
      <c r="I53" s="26">
        <v>104</v>
      </c>
      <c r="J53" s="26">
        <v>105</v>
      </c>
      <c r="K53" s="26">
        <v>106</v>
      </c>
      <c r="L53" s="26">
        <v>107</v>
      </c>
      <c r="M53" s="26">
        <v>108</v>
      </c>
      <c r="N53" s="26">
        <v>109</v>
      </c>
      <c r="O53" s="26">
        <v>110</v>
      </c>
      <c r="P53" s="26">
        <v>111</v>
      </c>
      <c r="Q53" s="26">
        <v>112</v>
      </c>
      <c r="R53" s="26">
        <v>113</v>
      </c>
      <c r="S53" s="26">
        <v>114</v>
      </c>
      <c r="T53" s="62">
        <f t="shared" ref="T53" si="4">SUM(E54:S54,E56:S56,)</f>
        <v>0</v>
      </c>
    </row>
    <row r="54" spans="1:20" ht="12.75" customHeight="1">
      <c r="C54" s="66"/>
      <c r="D54" s="68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62"/>
    </row>
    <row r="55" spans="1:20" ht="12.75" customHeight="1">
      <c r="C55" s="66"/>
      <c r="D55" s="68"/>
      <c r="E55" s="26">
        <v>115</v>
      </c>
      <c r="F55" s="26">
        <v>116</v>
      </c>
      <c r="G55" s="26">
        <v>117</v>
      </c>
      <c r="H55" s="26">
        <v>118</v>
      </c>
      <c r="I55" s="26">
        <v>119</v>
      </c>
      <c r="J55" s="26">
        <v>120</v>
      </c>
      <c r="K55" s="26">
        <v>121</v>
      </c>
      <c r="L55" s="26">
        <v>122</v>
      </c>
      <c r="M55" s="26">
        <v>123</v>
      </c>
      <c r="N55" s="26">
        <v>124</v>
      </c>
      <c r="O55" s="26">
        <v>125</v>
      </c>
      <c r="P55" s="26">
        <v>126</v>
      </c>
      <c r="Q55" s="26">
        <v>127</v>
      </c>
      <c r="R55" s="26">
        <v>128</v>
      </c>
      <c r="S55" s="26">
        <v>129</v>
      </c>
      <c r="T55" s="62"/>
    </row>
    <row r="56" spans="1:20" ht="12.75" customHeight="1">
      <c r="C56" s="66"/>
      <c r="D56" s="68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62"/>
    </row>
    <row r="57" spans="1:20" ht="12.75" customHeight="1">
      <c r="A57" s="41" t="e">
        <f>AND(#REF!=#REF!)</f>
        <v>#REF!</v>
      </c>
      <c r="C57" s="58" t="s">
        <v>98</v>
      </c>
      <c r="D57" s="59" t="s">
        <v>99</v>
      </c>
      <c r="E57" s="26" t="s">
        <v>62</v>
      </c>
      <c r="F57" s="26">
        <v>101</v>
      </c>
      <c r="G57" s="26">
        <v>102</v>
      </c>
      <c r="H57" s="26">
        <v>103</v>
      </c>
      <c r="I57" s="26">
        <v>104</v>
      </c>
      <c r="J57" s="26">
        <v>105</v>
      </c>
      <c r="K57" s="26">
        <v>106</v>
      </c>
      <c r="L57" s="26">
        <v>107</v>
      </c>
      <c r="M57" s="26">
        <v>108</v>
      </c>
      <c r="N57" s="26">
        <v>109</v>
      </c>
      <c r="O57" s="26">
        <v>110</v>
      </c>
      <c r="P57" s="26">
        <v>111</v>
      </c>
      <c r="Q57" s="26">
        <v>112</v>
      </c>
      <c r="R57" s="26">
        <v>113</v>
      </c>
      <c r="S57" s="26">
        <v>114</v>
      </c>
      <c r="T57" s="62">
        <f t="shared" ref="T57" si="5">SUM(E58:S58,E60:S60,)</f>
        <v>0</v>
      </c>
    </row>
    <row r="58" spans="1:20" ht="12.75" customHeight="1">
      <c r="C58" s="58"/>
      <c r="D58" s="59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62"/>
    </row>
    <row r="59" spans="1:20" ht="12.75" customHeight="1">
      <c r="C59" s="58"/>
      <c r="D59" s="59"/>
      <c r="E59" s="26">
        <v>115</v>
      </c>
      <c r="F59" s="26">
        <v>116</v>
      </c>
      <c r="G59" s="26">
        <v>117</v>
      </c>
      <c r="H59" s="26">
        <v>118</v>
      </c>
      <c r="I59" s="26">
        <v>119</v>
      </c>
      <c r="J59" s="26">
        <v>120</v>
      </c>
      <c r="K59" s="26">
        <v>121</v>
      </c>
      <c r="L59" s="26">
        <v>122</v>
      </c>
      <c r="M59" s="26">
        <v>123</v>
      </c>
      <c r="N59" s="26">
        <v>124</v>
      </c>
      <c r="O59" s="26">
        <v>125</v>
      </c>
      <c r="P59" s="26">
        <v>126</v>
      </c>
      <c r="Q59" s="26">
        <v>127</v>
      </c>
      <c r="R59" s="26">
        <v>128</v>
      </c>
      <c r="S59" s="26">
        <v>129</v>
      </c>
      <c r="T59" s="62"/>
    </row>
    <row r="60" spans="1:20" ht="12.75" customHeight="1">
      <c r="C60" s="58"/>
      <c r="D60" s="59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62"/>
    </row>
    <row r="61" spans="1:20" ht="12.75" customHeight="1">
      <c r="A61" s="41" t="b">
        <f>AND($E33=$G33)</f>
        <v>1</v>
      </c>
      <c r="C61" s="59" t="s">
        <v>44</v>
      </c>
      <c r="D61" s="59" t="s">
        <v>45</v>
      </c>
      <c r="E61" s="26" t="s">
        <v>62</v>
      </c>
      <c r="F61" s="26">
        <v>101</v>
      </c>
      <c r="G61" s="26">
        <v>102</v>
      </c>
      <c r="H61" s="26">
        <v>103</v>
      </c>
      <c r="I61" s="26">
        <v>104</v>
      </c>
      <c r="J61" s="26">
        <v>105</v>
      </c>
      <c r="K61" s="26">
        <v>106</v>
      </c>
      <c r="L61" s="26">
        <v>107</v>
      </c>
      <c r="M61" s="26">
        <v>108</v>
      </c>
      <c r="N61" s="26">
        <v>109</v>
      </c>
      <c r="O61" s="26">
        <v>110</v>
      </c>
      <c r="P61" s="26">
        <v>111</v>
      </c>
      <c r="Q61" s="26">
        <v>112</v>
      </c>
      <c r="R61" s="26">
        <v>113</v>
      </c>
      <c r="S61" s="26">
        <v>114</v>
      </c>
      <c r="T61" s="62">
        <f t="shared" ref="T61" si="6">SUM(E62:S62,E64:S64,)</f>
        <v>0</v>
      </c>
    </row>
    <row r="62" spans="1:20" s="28" customFormat="1" ht="12.75" customHeight="1">
      <c r="C62" s="59"/>
      <c r="D62" s="59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62"/>
    </row>
    <row r="63" spans="1:20" ht="12.75" customHeight="1">
      <c r="C63" s="59"/>
      <c r="D63" s="59"/>
      <c r="E63" s="26">
        <v>115</v>
      </c>
      <c r="F63" s="26">
        <v>116</v>
      </c>
      <c r="G63" s="26">
        <v>117</v>
      </c>
      <c r="H63" s="26">
        <v>118</v>
      </c>
      <c r="I63" s="26">
        <v>119</v>
      </c>
      <c r="J63" s="26">
        <v>120</v>
      </c>
      <c r="K63" s="26">
        <v>121</v>
      </c>
      <c r="L63" s="26">
        <v>122</v>
      </c>
      <c r="M63" s="26">
        <v>123</v>
      </c>
      <c r="N63" s="26">
        <v>124</v>
      </c>
      <c r="O63" s="26">
        <v>125</v>
      </c>
      <c r="P63" s="26">
        <v>126</v>
      </c>
      <c r="Q63" s="26">
        <v>127</v>
      </c>
      <c r="R63" s="26">
        <v>128</v>
      </c>
      <c r="S63" s="26">
        <v>129</v>
      </c>
      <c r="T63" s="62"/>
    </row>
    <row r="64" spans="1:20" s="28" customFormat="1" ht="12.75" customHeight="1">
      <c r="C64" s="59"/>
      <c r="D64" s="59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62"/>
    </row>
    <row r="65" spans="1:20" ht="12.75" customHeight="1">
      <c r="A65" s="41" t="b">
        <f>AND($E34=$G34)</f>
        <v>1</v>
      </c>
      <c r="C65" s="58" t="s">
        <v>100</v>
      </c>
      <c r="D65" s="59" t="s">
        <v>101</v>
      </c>
      <c r="E65" s="26" t="s">
        <v>62</v>
      </c>
      <c r="F65" s="26">
        <v>101</v>
      </c>
      <c r="G65" s="26">
        <v>102</v>
      </c>
      <c r="H65" s="26">
        <v>103</v>
      </c>
      <c r="I65" s="26">
        <v>104</v>
      </c>
      <c r="J65" s="26">
        <v>105</v>
      </c>
      <c r="K65" s="26">
        <v>106</v>
      </c>
      <c r="L65" s="26">
        <v>107</v>
      </c>
      <c r="M65" s="26">
        <v>108</v>
      </c>
      <c r="N65" s="26">
        <v>109</v>
      </c>
      <c r="O65" s="26">
        <v>110</v>
      </c>
      <c r="P65" s="26">
        <v>111</v>
      </c>
      <c r="Q65" s="26">
        <v>112</v>
      </c>
      <c r="R65" s="26">
        <v>113</v>
      </c>
      <c r="S65" s="26">
        <v>114</v>
      </c>
      <c r="T65" s="62">
        <f>SUM(E66:S66,E68:S68,)</f>
        <v>0</v>
      </c>
    </row>
    <row r="66" spans="1:20" s="28" customFormat="1" ht="12.75" customHeight="1">
      <c r="C66" s="58"/>
      <c r="D66" s="59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62"/>
    </row>
    <row r="67" spans="1:20" ht="12.75" customHeight="1">
      <c r="C67" s="58"/>
      <c r="D67" s="59"/>
      <c r="E67" s="26">
        <v>115</v>
      </c>
      <c r="F67" s="26">
        <v>116</v>
      </c>
      <c r="G67" s="26">
        <v>117</v>
      </c>
      <c r="H67" s="26">
        <v>118</v>
      </c>
      <c r="I67" s="26">
        <v>119</v>
      </c>
      <c r="J67" s="26">
        <v>120</v>
      </c>
      <c r="K67" s="26">
        <v>121</v>
      </c>
      <c r="L67" s="26">
        <v>122</v>
      </c>
      <c r="M67" s="26">
        <v>123</v>
      </c>
      <c r="N67" s="26">
        <v>124</v>
      </c>
      <c r="O67" s="26">
        <v>125</v>
      </c>
      <c r="P67" s="26">
        <v>126</v>
      </c>
      <c r="Q67" s="26">
        <v>127</v>
      </c>
      <c r="R67" s="26">
        <v>128</v>
      </c>
      <c r="S67" s="26">
        <v>129</v>
      </c>
      <c r="T67" s="62"/>
    </row>
    <row r="68" spans="1:20" s="28" customFormat="1" ht="12.75" customHeight="1">
      <c r="C68" s="58"/>
      <c r="D68" s="59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62"/>
    </row>
    <row r="69" spans="1:20" ht="12.75" customHeight="1">
      <c r="A69" s="41" t="b">
        <f>AND($E35=$G35)</f>
        <v>1</v>
      </c>
      <c r="C69" s="58" t="s">
        <v>46</v>
      </c>
      <c r="D69" s="59" t="s">
        <v>76</v>
      </c>
      <c r="E69" s="26" t="s">
        <v>62</v>
      </c>
      <c r="F69" s="26">
        <v>101</v>
      </c>
      <c r="G69" s="26">
        <v>102</v>
      </c>
      <c r="H69" s="26">
        <v>103</v>
      </c>
      <c r="I69" s="26">
        <v>104</v>
      </c>
      <c r="J69" s="26">
        <v>105</v>
      </c>
      <c r="K69" s="26">
        <v>106</v>
      </c>
      <c r="L69" s="26">
        <v>107</v>
      </c>
      <c r="M69" s="26">
        <v>108</v>
      </c>
      <c r="N69" s="26">
        <v>109</v>
      </c>
      <c r="O69" s="26">
        <v>110</v>
      </c>
      <c r="P69" s="26">
        <v>111</v>
      </c>
      <c r="Q69" s="26">
        <v>112</v>
      </c>
      <c r="R69" s="26">
        <v>113</v>
      </c>
      <c r="S69" s="26">
        <v>114</v>
      </c>
      <c r="T69" s="62">
        <f>SUM(E70:S70,E72:S72,)</f>
        <v>0</v>
      </c>
    </row>
    <row r="70" spans="1:20" s="28" customFormat="1" ht="12.75" customHeight="1">
      <c r="C70" s="58"/>
      <c r="D70" s="59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62"/>
    </row>
    <row r="71" spans="1:20" ht="12.75" customHeight="1">
      <c r="C71" s="58"/>
      <c r="D71" s="59"/>
      <c r="E71" s="26">
        <v>115</v>
      </c>
      <c r="F71" s="26">
        <v>116</v>
      </c>
      <c r="G71" s="26">
        <v>117</v>
      </c>
      <c r="H71" s="26">
        <v>118</v>
      </c>
      <c r="I71" s="26">
        <v>119</v>
      </c>
      <c r="J71" s="26">
        <v>120</v>
      </c>
      <c r="K71" s="26">
        <v>121</v>
      </c>
      <c r="L71" s="26">
        <v>122</v>
      </c>
      <c r="M71" s="26">
        <v>123</v>
      </c>
      <c r="N71" s="26">
        <v>124</v>
      </c>
      <c r="O71" s="26">
        <v>125</v>
      </c>
      <c r="P71" s="26">
        <v>126</v>
      </c>
      <c r="Q71" s="26">
        <v>127</v>
      </c>
      <c r="R71" s="26">
        <v>128</v>
      </c>
      <c r="S71" s="26">
        <v>129</v>
      </c>
      <c r="T71" s="62"/>
    </row>
    <row r="72" spans="1:20" s="28" customFormat="1" ht="12.75" customHeight="1">
      <c r="C72" s="58"/>
      <c r="D72" s="59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62"/>
    </row>
    <row r="73" spans="1:20" ht="12.75" customHeight="1">
      <c r="A73" s="41" t="e">
        <f>AND(#REF!=#REF!)</f>
        <v>#REF!</v>
      </c>
      <c r="C73" s="58" t="s">
        <v>48</v>
      </c>
      <c r="D73" s="59" t="s">
        <v>77</v>
      </c>
      <c r="E73" s="26" t="s">
        <v>62</v>
      </c>
      <c r="F73" s="26">
        <v>101</v>
      </c>
      <c r="G73" s="26">
        <v>102</v>
      </c>
      <c r="H73" s="26">
        <v>103</v>
      </c>
      <c r="I73" s="26">
        <v>104</v>
      </c>
      <c r="J73" s="26">
        <v>105</v>
      </c>
      <c r="K73" s="26">
        <v>106</v>
      </c>
      <c r="L73" s="26">
        <v>107</v>
      </c>
      <c r="M73" s="26">
        <v>108</v>
      </c>
      <c r="N73" s="26">
        <v>109</v>
      </c>
      <c r="O73" s="26">
        <v>110</v>
      </c>
      <c r="P73" s="26">
        <v>111</v>
      </c>
      <c r="Q73" s="26">
        <v>112</v>
      </c>
      <c r="R73" s="26">
        <v>113</v>
      </c>
      <c r="S73" s="26">
        <v>114</v>
      </c>
      <c r="T73" s="62">
        <f>SUM(E74:S74,E76:S76,)</f>
        <v>0</v>
      </c>
    </row>
    <row r="74" spans="1:20" s="28" customFormat="1" ht="12.75" customHeight="1">
      <c r="C74" s="58"/>
      <c r="D74" s="59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62"/>
    </row>
    <row r="75" spans="1:20" ht="12.75" customHeight="1">
      <c r="C75" s="58"/>
      <c r="D75" s="59"/>
      <c r="E75" s="26">
        <v>115</v>
      </c>
      <c r="F75" s="26">
        <v>116</v>
      </c>
      <c r="G75" s="26">
        <v>117</v>
      </c>
      <c r="H75" s="26">
        <v>118</v>
      </c>
      <c r="I75" s="26">
        <v>119</v>
      </c>
      <c r="J75" s="26">
        <v>120</v>
      </c>
      <c r="K75" s="26">
        <v>121</v>
      </c>
      <c r="L75" s="26">
        <v>122</v>
      </c>
      <c r="M75" s="26">
        <v>123</v>
      </c>
      <c r="N75" s="26">
        <v>124</v>
      </c>
      <c r="O75" s="26">
        <v>125</v>
      </c>
      <c r="P75" s="26">
        <v>126</v>
      </c>
      <c r="Q75" s="26">
        <v>127</v>
      </c>
      <c r="R75" s="26">
        <v>128</v>
      </c>
      <c r="S75" s="26">
        <v>129</v>
      </c>
      <c r="T75" s="62"/>
    </row>
    <row r="76" spans="1:20" s="28" customFormat="1" ht="12.75" customHeight="1">
      <c r="C76" s="58"/>
      <c r="D76" s="59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62"/>
    </row>
    <row r="77" spans="1:20" ht="12.75" customHeight="1">
      <c r="A77" s="41" t="b">
        <f>AND($E36=$G36)</f>
        <v>1</v>
      </c>
      <c r="C77" s="59" t="s">
        <v>50</v>
      </c>
      <c r="D77" s="59" t="s">
        <v>78</v>
      </c>
      <c r="E77" s="26" t="s">
        <v>62</v>
      </c>
      <c r="F77" s="26">
        <v>101</v>
      </c>
      <c r="G77" s="26">
        <v>102</v>
      </c>
      <c r="H77" s="26">
        <v>103</v>
      </c>
      <c r="I77" s="26">
        <v>104</v>
      </c>
      <c r="J77" s="26">
        <v>105</v>
      </c>
      <c r="K77" s="26">
        <v>106</v>
      </c>
      <c r="L77" s="26">
        <v>107</v>
      </c>
      <c r="M77" s="26">
        <v>108</v>
      </c>
      <c r="N77" s="26">
        <v>109</v>
      </c>
      <c r="O77" s="26">
        <v>110</v>
      </c>
      <c r="P77" s="26">
        <v>111</v>
      </c>
      <c r="Q77" s="26">
        <v>112</v>
      </c>
      <c r="R77" s="26">
        <v>113</v>
      </c>
      <c r="S77" s="26">
        <v>114</v>
      </c>
      <c r="T77" s="62">
        <f>SUM(F78:S78,E80:S80,)</f>
        <v>0</v>
      </c>
    </row>
    <row r="78" spans="1:20" s="28" customFormat="1" ht="12.75" customHeight="1">
      <c r="C78" s="59"/>
      <c r="D78" s="59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62"/>
    </row>
    <row r="79" spans="1:20" ht="12.75" customHeight="1">
      <c r="C79" s="59"/>
      <c r="D79" s="59"/>
      <c r="E79" s="26">
        <v>115</v>
      </c>
      <c r="F79" s="26">
        <v>116</v>
      </c>
      <c r="G79" s="26">
        <v>117</v>
      </c>
      <c r="H79" s="26">
        <v>118</v>
      </c>
      <c r="I79" s="26">
        <v>119</v>
      </c>
      <c r="J79" s="26">
        <v>120</v>
      </c>
      <c r="K79" s="26">
        <v>121</v>
      </c>
      <c r="L79" s="26">
        <v>122</v>
      </c>
      <c r="M79" s="26">
        <v>123</v>
      </c>
      <c r="N79" s="26">
        <v>124</v>
      </c>
      <c r="O79" s="26">
        <v>125</v>
      </c>
      <c r="P79" s="26">
        <v>126</v>
      </c>
      <c r="Q79" s="26">
        <v>127</v>
      </c>
      <c r="R79" s="26">
        <v>128</v>
      </c>
      <c r="S79" s="26">
        <v>129</v>
      </c>
      <c r="T79" s="62"/>
    </row>
    <row r="80" spans="1:20" s="28" customFormat="1" ht="12.75" customHeight="1">
      <c r="C80" s="59"/>
      <c r="D80" s="59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62"/>
    </row>
    <row r="81" spans="4:6" hidden="1"/>
    <row r="82" spans="4:6" hidden="1"/>
    <row r="83" spans="4:6" hidden="1"/>
    <row r="84" spans="4:6" hidden="1"/>
    <row r="85" spans="4:6" hidden="1"/>
    <row r="86" spans="4:6" hidden="1"/>
    <row r="87" spans="4:6" hidden="1"/>
    <row r="88" spans="4:6" ht="25.5" hidden="1">
      <c r="D88" s="1" t="s">
        <v>63</v>
      </c>
      <c r="E88"/>
    </row>
    <row r="89" spans="4:6" hidden="1">
      <c r="D89" s="1" t="s">
        <v>69</v>
      </c>
      <c r="E89" s="3" t="b">
        <f>(E11=E21)</f>
        <v>1</v>
      </c>
      <c r="F89" s="6">
        <v>3.5</v>
      </c>
    </row>
    <row r="90" spans="4:6" hidden="1">
      <c r="D90" s="1" t="s">
        <v>70</v>
      </c>
      <c r="E90" s="3" t="b">
        <f>(E11&lt;=SUM(E7,E10))</f>
        <v>1</v>
      </c>
      <c r="F90" t="s">
        <v>81</v>
      </c>
    </row>
    <row r="91" spans="4:6" hidden="1">
      <c r="D91" s="1" t="s">
        <v>64</v>
      </c>
      <c r="E91" s="3" t="b">
        <f>(E5=SUM(E14:E19,E21))</f>
        <v>1</v>
      </c>
      <c r="F91" t="s">
        <v>82</v>
      </c>
    </row>
    <row r="92" spans="4:6" hidden="1">
      <c r="D92" s="1" t="s">
        <v>65</v>
      </c>
      <c r="E92" s="3" t="b">
        <f>(E21=SUM(E22,E23))</f>
        <v>1</v>
      </c>
      <c r="F92" t="s">
        <v>83</v>
      </c>
    </row>
    <row r="93" spans="4:6" hidden="1">
      <c r="D93" s="1" t="s">
        <v>66</v>
      </c>
      <c r="E93" s="3" t="b">
        <f>(E23=SUM(E24:E25))</f>
        <v>1</v>
      </c>
      <c r="F93" t="s">
        <v>84</v>
      </c>
    </row>
    <row r="94" spans="4:6" ht="25.5" hidden="1">
      <c r="D94" s="1" t="s">
        <v>67</v>
      </c>
      <c r="E94" t="b">
        <f>(E24=SUM(E27:E36))</f>
        <v>1</v>
      </c>
      <c r="F94" t="s">
        <v>85</v>
      </c>
    </row>
    <row r="95" spans="4:6" ht="25.5" hidden="1">
      <c r="D95" s="1" t="s">
        <v>68</v>
      </c>
      <c r="E95" t="b">
        <f>(E22=SUM(F27:F36,E38))</f>
        <v>1</v>
      </c>
      <c r="F95" t="s">
        <v>86</v>
      </c>
    </row>
    <row r="96" spans="4:6" ht="38.25" hidden="1">
      <c r="D96" s="1" t="s">
        <v>89</v>
      </c>
      <c r="E96" s="6" t="e">
        <f>AND(A41:A80)</f>
        <v>#REF!</v>
      </c>
      <c r="F96"/>
    </row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t="14.25" customHeight="1"/>
  </sheetData>
  <sheetProtection selectLockedCells="1"/>
  <mergeCells count="33">
    <mergeCell ref="T73:T76"/>
    <mergeCell ref="T77:T80"/>
    <mergeCell ref="T49:T52"/>
    <mergeCell ref="T53:T56"/>
    <mergeCell ref="T69:T72"/>
    <mergeCell ref="T57:T60"/>
    <mergeCell ref="T61:T64"/>
    <mergeCell ref="T65:T68"/>
    <mergeCell ref="C73:C76"/>
    <mergeCell ref="D73:D76"/>
    <mergeCell ref="C77:C80"/>
    <mergeCell ref="D77:D80"/>
    <mergeCell ref="D39:S39"/>
    <mergeCell ref="D40:S40"/>
    <mergeCell ref="C61:C64"/>
    <mergeCell ref="D61:D64"/>
    <mergeCell ref="C65:C68"/>
    <mergeCell ref="D65:D68"/>
    <mergeCell ref="C69:C72"/>
    <mergeCell ref="D69:D72"/>
    <mergeCell ref="C49:C52"/>
    <mergeCell ref="D49:D52"/>
    <mergeCell ref="C53:C56"/>
    <mergeCell ref="D53:D56"/>
    <mergeCell ref="C57:C60"/>
    <mergeCell ref="D57:D60"/>
    <mergeCell ref="H14:V14"/>
    <mergeCell ref="C41:C44"/>
    <mergeCell ref="D41:D44"/>
    <mergeCell ref="C45:C48"/>
    <mergeCell ref="D45:D48"/>
    <mergeCell ref="T41:T44"/>
    <mergeCell ref="T45:T48"/>
  </mergeCells>
  <conditionalFormatting sqref="E5 E7 E14:E19 E21:E25 E38 E27:F36 E10:E12">
    <cfRule type="expression" dxfId="4" priority="4">
      <formula>NOT(A5)</formula>
    </cfRule>
    <cfRule type="expression" priority="5">
      <formula>A5</formula>
    </cfRule>
  </conditionalFormatting>
  <conditionalFormatting sqref="D1:D2">
    <cfRule type="expression" dxfId="3" priority="1">
      <formula>NOT($A$1)</formula>
    </cfRule>
  </conditionalFormatting>
  <conditionalFormatting sqref="H9:H14">
    <cfRule type="expression" dxfId="2" priority="7">
      <formula>NOT(E91)</formula>
    </cfRule>
  </conditionalFormatting>
  <conditionalFormatting sqref="D41:D80">
    <cfRule type="expression" dxfId="1" priority="27">
      <formula>NOT(A41:A44)</formula>
    </cfRule>
  </conditionalFormatting>
  <conditionalFormatting sqref="H8">
    <cfRule type="expression" dxfId="0" priority="121">
      <formula>NOT($E$89:$E$90)</formula>
    </cfRule>
  </conditionalFormatting>
  <pageMargins left="0.78740157480314965" right="0.78740157480314965" top="1.0629921259842521" bottom="1.0629921259842521" header="0.78740157480314965" footer="0.78740157480314965"/>
  <pageSetup paperSize="9" scale="75" fitToHeight="0" orientation="landscape" useFirstPageNumber="1" horizontalDpi="300" verticalDpi="300" r:id="rId1"/>
  <headerFooter alignWithMargins="0"/>
  <colBreaks count="1" manualBreakCount="1">
    <brk id="3" min="38" max="3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showGridLines="0" topLeftCell="A25" zoomScale="115" zoomScaleNormal="115" zoomScaleSheetLayoutView="115" workbookViewId="0">
      <selection activeCell="D30" sqref="D30"/>
    </sheetView>
  </sheetViews>
  <sheetFormatPr defaultColWidth="9.140625" defaultRowHeight="12.75"/>
  <cols>
    <col min="1" max="1" width="4.85546875" style="6" customWidth="1"/>
    <col min="2" max="3" width="5.5703125" style="40" hidden="1" customWidth="1"/>
    <col min="4" max="4" width="81.28515625" style="6" customWidth="1"/>
    <col min="5" max="5" width="6.5703125" style="6" customWidth="1"/>
    <col min="6" max="6" width="6.42578125" style="6" customWidth="1"/>
    <col min="7" max="7" width="8.5703125" style="6" hidden="1" customWidth="1"/>
    <col min="8" max="8" width="5.5703125" style="6" hidden="1" customWidth="1"/>
    <col min="9" max="9" width="7" style="6" customWidth="1"/>
    <col min="10" max="17" width="5.5703125" style="6" customWidth="1"/>
    <col min="18" max="255" width="11.42578125" style="6" customWidth="1"/>
    <col min="256" max="16384" width="9.140625" style="6"/>
  </cols>
  <sheetData>
    <row r="1" spans="1:23" ht="15.75">
      <c r="A1" s="4"/>
      <c r="B1" s="34"/>
      <c r="C1" s="34"/>
      <c r="D1" s="5" t="s">
        <v>0</v>
      </c>
    </row>
    <row r="2" spans="1:23" ht="15.75">
      <c r="A2" s="4"/>
      <c r="B2" s="34"/>
      <c r="C2" s="34"/>
      <c r="D2" s="5" t="s">
        <v>79</v>
      </c>
    </row>
    <row r="3" spans="1:23" ht="15.75">
      <c r="A3" s="4"/>
      <c r="B3" s="34"/>
      <c r="C3" s="34"/>
      <c r="D3" s="4"/>
    </row>
    <row r="4" spans="1:23" ht="15.75">
      <c r="A4" s="4"/>
      <c r="B4" s="34"/>
      <c r="C4" s="34"/>
      <c r="D4" s="5" t="s">
        <v>2</v>
      </c>
    </row>
    <row r="5" spans="1:23" ht="47.25">
      <c r="A5" s="15" t="s">
        <v>3</v>
      </c>
      <c r="B5" s="31" t="b">
        <f>AND($E$39)</f>
        <v>1</v>
      </c>
      <c r="C5" s="31"/>
      <c r="D5" s="16" t="s">
        <v>80</v>
      </c>
      <c r="E5" s="17"/>
    </row>
    <row r="6" spans="1:23" ht="28.5" customHeight="1">
      <c r="A6" s="7"/>
      <c r="B6" s="32"/>
      <c r="C6" s="32"/>
      <c r="D6" s="5" t="s">
        <v>5</v>
      </c>
    </row>
    <row r="7" spans="1:23" ht="31.5">
      <c r="A7" s="18" t="s">
        <v>6</v>
      </c>
      <c r="B7" s="33" t="b">
        <f>AND($E$38)</f>
        <v>1</v>
      </c>
      <c r="C7" s="33"/>
      <c r="D7" s="19" t="s">
        <v>71</v>
      </c>
      <c r="E7" s="17"/>
      <c r="I7" s="43" t="s">
        <v>87</v>
      </c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</row>
    <row r="8" spans="1:23" ht="15.75">
      <c r="A8" s="20" t="s">
        <v>7</v>
      </c>
      <c r="B8" s="33"/>
      <c r="C8" s="33"/>
      <c r="D8" s="19" t="s">
        <v>8</v>
      </c>
      <c r="E8" s="17"/>
      <c r="I8" s="75" t="s">
        <v>63</v>
      </c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7"/>
    </row>
    <row r="9" spans="1:23" ht="15.75">
      <c r="A9" s="21" t="s">
        <v>9</v>
      </c>
      <c r="B9" s="33"/>
      <c r="C9" s="33"/>
      <c r="D9" s="13" t="s">
        <v>10</v>
      </c>
      <c r="E9" s="17"/>
      <c r="I9" s="75" t="s">
        <v>64</v>
      </c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</row>
    <row r="10" spans="1:23" ht="31.5">
      <c r="A10" s="20" t="s">
        <v>11</v>
      </c>
      <c r="B10" s="33" t="b">
        <f>AND($E$38)</f>
        <v>1</v>
      </c>
      <c r="C10" s="33"/>
      <c r="D10" s="19" t="s">
        <v>12</v>
      </c>
      <c r="E10" s="17"/>
      <c r="I10" s="72" t="s">
        <v>65</v>
      </c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</row>
    <row r="11" spans="1:23" ht="47.25">
      <c r="A11" s="20" t="s">
        <v>13</v>
      </c>
      <c r="B11" s="33" t="b">
        <f>AND($E$37,$E$38)</f>
        <v>1</v>
      </c>
      <c r="C11" s="33"/>
      <c r="D11" s="19" t="s">
        <v>14</v>
      </c>
      <c r="E11" s="17"/>
      <c r="I11" s="72" t="s">
        <v>66</v>
      </c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4"/>
    </row>
    <row r="12" spans="1:23" ht="46.5" customHeight="1">
      <c r="A12" s="9"/>
      <c r="B12" s="34"/>
      <c r="C12" s="34"/>
      <c r="D12" s="10" t="s">
        <v>15</v>
      </c>
      <c r="I12" s="72" t="s">
        <v>67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4"/>
    </row>
    <row r="13" spans="1:23" ht="15.75">
      <c r="A13" s="22" t="s">
        <v>16</v>
      </c>
      <c r="B13" s="35"/>
      <c r="C13" s="35"/>
      <c r="D13" s="23" t="s">
        <v>17</v>
      </c>
      <c r="E13" s="14"/>
      <c r="I13" s="69" t="s">
        <v>68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1"/>
    </row>
    <row r="14" spans="1:23" ht="15.75">
      <c r="A14" s="20" t="s">
        <v>7</v>
      </c>
      <c r="B14" s="33" t="b">
        <f t="shared" ref="B14:B19" si="0">AND($E$39)</f>
        <v>1</v>
      </c>
      <c r="C14" s="33"/>
      <c r="D14" s="19" t="s">
        <v>18</v>
      </c>
      <c r="E14" s="17"/>
      <c r="I14" s="42"/>
    </row>
    <row r="15" spans="1:23" ht="47.25">
      <c r="A15" s="20" t="s">
        <v>9</v>
      </c>
      <c r="B15" s="33" t="b">
        <f t="shared" si="0"/>
        <v>1</v>
      </c>
      <c r="C15" s="33"/>
      <c r="D15" s="19" t="s">
        <v>19</v>
      </c>
      <c r="E15" s="17"/>
    </row>
    <row r="16" spans="1:23" ht="31.5">
      <c r="A16" s="20" t="s">
        <v>20</v>
      </c>
      <c r="B16" s="33" t="b">
        <f t="shared" si="0"/>
        <v>1</v>
      </c>
      <c r="C16" s="33"/>
      <c r="D16" s="19" t="s">
        <v>21</v>
      </c>
      <c r="E16" s="17"/>
    </row>
    <row r="17" spans="1:6" ht="31.5">
      <c r="A17" s="20" t="s">
        <v>22</v>
      </c>
      <c r="B17" s="33" t="b">
        <f t="shared" si="0"/>
        <v>1</v>
      </c>
      <c r="C17" s="33"/>
      <c r="D17" s="19" t="s">
        <v>23</v>
      </c>
      <c r="E17" s="17"/>
    </row>
    <row r="18" spans="1:6" ht="31.5">
      <c r="A18" s="20" t="s">
        <v>24</v>
      </c>
      <c r="B18" s="33" t="b">
        <f t="shared" si="0"/>
        <v>1</v>
      </c>
      <c r="C18" s="33"/>
      <c r="D18" s="19" t="s">
        <v>25</v>
      </c>
      <c r="E18" s="17"/>
    </row>
    <row r="19" spans="1:6" ht="15.75">
      <c r="A19" s="20" t="s">
        <v>26</v>
      </c>
      <c r="B19" s="33" t="b">
        <f t="shared" si="0"/>
        <v>1</v>
      </c>
      <c r="C19" s="33"/>
      <c r="D19" s="19" t="s">
        <v>27</v>
      </c>
      <c r="E19" s="17"/>
    </row>
    <row r="20" spans="1:6" ht="45.75" customHeight="1">
      <c r="A20" s="9"/>
      <c r="B20" s="34"/>
      <c r="C20" s="34"/>
      <c r="D20" s="5" t="s">
        <v>28</v>
      </c>
    </row>
    <row r="21" spans="1:6" ht="15.75">
      <c r="A21" s="21" t="s">
        <v>29</v>
      </c>
      <c r="B21" s="33" t="b">
        <f>AND($E$37,$E$39,$E$40)</f>
        <v>1</v>
      </c>
      <c r="C21" s="33"/>
      <c r="D21" s="13" t="s">
        <v>30</v>
      </c>
      <c r="E21" s="17"/>
    </row>
    <row r="22" spans="1:6" ht="94.5">
      <c r="A22" s="20" t="s">
        <v>31</v>
      </c>
      <c r="B22" s="33" t="b">
        <f>AND($E$40,$E$43)</f>
        <v>1</v>
      </c>
      <c r="C22" s="33"/>
      <c r="D22" s="19" t="s">
        <v>73</v>
      </c>
      <c r="E22" s="17"/>
    </row>
    <row r="23" spans="1:6" ht="31.5">
      <c r="A23" s="20" t="s">
        <v>32</v>
      </c>
      <c r="B23" s="33" t="b">
        <f>AND($E$40,$E$41)</f>
        <v>1</v>
      </c>
      <c r="C23" s="33"/>
      <c r="D23" s="19" t="s">
        <v>72</v>
      </c>
      <c r="E23" s="17"/>
    </row>
    <row r="24" spans="1:6" ht="31.5">
      <c r="A24" s="24" t="s">
        <v>33</v>
      </c>
      <c r="B24" s="36" t="b">
        <f>AND($E$41,$E$42)</f>
        <v>1</v>
      </c>
      <c r="C24" s="36"/>
      <c r="D24" s="19" t="s">
        <v>34</v>
      </c>
      <c r="E24" s="17"/>
    </row>
    <row r="25" spans="1:6" ht="31.5">
      <c r="A25" s="18" t="s">
        <v>35</v>
      </c>
      <c r="B25" s="36" t="b">
        <f>AND($E$41)</f>
        <v>1</v>
      </c>
      <c r="C25" s="36"/>
      <c r="D25" s="19" t="s">
        <v>36</v>
      </c>
      <c r="E25" s="17"/>
    </row>
    <row r="26" spans="1:6" ht="26.25" customHeight="1">
      <c r="A26" s="8"/>
      <c r="B26" s="37"/>
      <c r="C26" s="37"/>
      <c r="D26" s="5" t="s">
        <v>37</v>
      </c>
      <c r="E26" s="11" t="s">
        <v>38</v>
      </c>
      <c r="F26" s="11" t="s">
        <v>39</v>
      </c>
    </row>
    <row r="27" spans="1:6" ht="31.5">
      <c r="A27" s="18">
        <v>39</v>
      </c>
      <c r="B27" s="38" t="b">
        <f>AND($E$42)</f>
        <v>1</v>
      </c>
      <c r="C27" s="38" t="b">
        <f>AND($E$43)</f>
        <v>1</v>
      </c>
      <c r="D27" s="30" t="s">
        <v>90</v>
      </c>
      <c r="E27" s="17"/>
      <c r="F27" s="17"/>
    </row>
    <row r="28" spans="1:6" ht="31.5">
      <c r="A28" s="18">
        <v>43</v>
      </c>
      <c r="B28" s="38" t="b">
        <f>AND($E$42)</f>
        <v>1</v>
      </c>
      <c r="C28" s="38" t="b">
        <f>AND($E$43)</f>
        <v>1</v>
      </c>
      <c r="D28" s="30" t="s">
        <v>91</v>
      </c>
      <c r="E28" s="17"/>
      <c r="F28" s="17"/>
    </row>
    <row r="29" spans="1:6" ht="31.5">
      <c r="A29" s="18">
        <v>55</v>
      </c>
      <c r="B29" s="38" t="b">
        <f>AND($E$42)</f>
        <v>1</v>
      </c>
      <c r="C29" s="38" t="b">
        <f>AND($E$43)</f>
        <v>1</v>
      </c>
      <c r="D29" s="30" t="s">
        <v>92</v>
      </c>
      <c r="E29" s="17"/>
      <c r="F29" s="17"/>
    </row>
    <row r="30" spans="1:6" ht="31.5">
      <c r="A30" s="18">
        <v>56</v>
      </c>
      <c r="B30" s="38" t="b">
        <f>AND($E$42)</f>
        <v>1</v>
      </c>
      <c r="C30" s="38" t="b">
        <f>AND($E$43)</f>
        <v>1</v>
      </c>
      <c r="D30" s="30" t="s">
        <v>93</v>
      </c>
      <c r="E30" s="17"/>
      <c r="F30" s="17"/>
    </row>
    <row r="31" spans="1:6" ht="15.75">
      <c r="A31" s="8"/>
      <c r="B31" s="37"/>
      <c r="C31" s="37"/>
      <c r="D31" s="12"/>
    </row>
    <row r="32" spans="1:6" ht="47.25">
      <c r="A32" s="18" t="s">
        <v>58</v>
      </c>
      <c r="B32" s="38" t="b">
        <f>AND($E$43)</f>
        <v>1</v>
      </c>
      <c r="C32" s="38"/>
      <c r="D32" s="25" t="s">
        <v>59</v>
      </c>
      <c r="E32" s="17"/>
    </row>
    <row r="33" spans="1:6" hidden="1"/>
    <row r="34" spans="1:6" hidden="1"/>
    <row r="35" spans="1:6" hidden="1"/>
    <row r="36" spans="1:6" ht="25.5" hidden="1">
      <c r="A36" s="2">
        <v>10</v>
      </c>
      <c r="B36" s="39"/>
      <c r="C36" s="39"/>
      <c r="D36" s="1" t="s">
        <v>63</v>
      </c>
      <c r="E36" t="b">
        <f>AND(E37:E38)</f>
        <v>1</v>
      </c>
    </row>
    <row r="37" spans="1:6" hidden="1">
      <c r="A37" s="2">
        <v>11</v>
      </c>
      <c r="B37" s="39"/>
      <c r="C37" s="39"/>
      <c r="D37" s="1" t="s">
        <v>69</v>
      </c>
      <c r="E37" s="3" t="b">
        <f>(E11=E21)</f>
        <v>1</v>
      </c>
      <c r="F37" s="6">
        <v>3.5</v>
      </c>
    </row>
    <row r="38" spans="1:6" customFormat="1" hidden="1">
      <c r="A38" s="2">
        <v>12</v>
      </c>
      <c r="B38" s="39"/>
      <c r="C38" s="39"/>
      <c r="D38" s="1" t="s">
        <v>70</v>
      </c>
      <c r="E38" s="3" t="b">
        <f>(E11&lt;=SUM(E7,E10))</f>
        <v>1</v>
      </c>
      <c r="F38" t="s">
        <v>81</v>
      </c>
    </row>
    <row r="39" spans="1:6" customFormat="1" hidden="1">
      <c r="A39" s="2">
        <v>20</v>
      </c>
      <c r="B39" s="39"/>
      <c r="C39" s="39"/>
      <c r="D39" s="1" t="s">
        <v>64</v>
      </c>
      <c r="E39" s="3" t="b">
        <f>(E5=SUM(E14:E19,E21))</f>
        <v>1</v>
      </c>
      <c r="F39" t="s">
        <v>82</v>
      </c>
    </row>
    <row r="40" spans="1:6" customFormat="1" hidden="1">
      <c r="A40" s="2">
        <v>30</v>
      </c>
      <c r="B40" s="39"/>
      <c r="C40" s="39"/>
      <c r="D40" s="1" t="s">
        <v>65</v>
      </c>
      <c r="E40" s="3" t="b">
        <f>(E21=SUM(E22,E23))</f>
        <v>1</v>
      </c>
      <c r="F40" t="s">
        <v>83</v>
      </c>
    </row>
    <row r="41" spans="1:6" customFormat="1" hidden="1">
      <c r="A41" s="2">
        <v>40</v>
      </c>
      <c r="B41" s="39"/>
      <c r="C41" s="39"/>
      <c r="D41" s="1" t="s">
        <v>66</v>
      </c>
      <c r="E41" s="3" t="b">
        <f>(E23=SUM(E24:E25))</f>
        <v>1</v>
      </c>
      <c r="F41" t="s">
        <v>84</v>
      </c>
    </row>
    <row r="42" spans="1:6" customFormat="1" ht="25.5" hidden="1">
      <c r="A42" s="2">
        <v>50</v>
      </c>
      <c r="B42" s="39"/>
      <c r="C42" s="39"/>
      <c r="D42" s="1" t="s">
        <v>67</v>
      </c>
      <c r="E42" t="b">
        <f>(E24=SUM(E27:E30))</f>
        <v>1</v>
      </c>
      <c r="F42" t="s">
        <v>85</v>
      </c>
    </row>
    <row r="43" spans="1:6" customFormat="1" ht="25.5" hidden="1">
      <c r="A43" s="2">
        <v>60</v>
      </c>
      <c r="B43" s="39"/>
      <c r="C43" s="39"/>
      <c r="D43" s="1" t="s">
        <v>68</v>
      </c>
      <c r="E43" t="b">
        <f>(E22=SUM(F27:F30,E32))</f>
        <v>1</v>
      </c>
      <c r="F43" t="s">
        <v>86</v>
      </c>
    </row>
    <row r="44" spans="1:6" customFormat="1" hidden="1">
      <c r="A44" s="2"/>
      <c r="B44" s="39"/>
      <c r="C44" s="39"/>
      <c r="D44" s="1"/>
      <c r="E44" s="6" t="b">
        <f>AND($E$37:$E$43)</f>
        <v>1</v>
      </c>
    </row>
    <row r="45" spans="1:6" customFormat="1">
      <c r="A45" s="6"/>
      <c r="B45" s="40"/>
      <c r="C45" s="40"/>
      <c r="D45" s="6"/>
      <c r="E45" s="6"/>
    </row>
    <row r="46" spans="1:6" customFormat="1">
      <c r="A46" s="6"/>
      <c r="B46" s="40"/>
      <c r="C46" s="40"/>
      <c r="D46" s="6"/>
      <c r="E46" s="6"/>
    </row>
  </sheetData>
  <sheetProtection selectLockedCells="1"/>
  <mergeCells count="6">
    <mergeCell ref="I13:W13"/>
    <mergeCell ref="I12:W12"/>
    <mergeCell ref="I11:W11"/>
    <mergeCell ref="I10:W10"/>
    <mergeCell ref="I8:W8"/>
    <mergeCell ref="I9:W9"/>
  </mergeCells>
  <conditionalFormatting sqref="E5 E7 E10:E11 E14:E19 E21:E25 E32 E27:F30">
    <cfRule type="expression" priority="1">
      <formula>B5</formula>
    </cfRule>
    <cfRule type="expression" dxfId="8" priority="2">
      <formula>NOT(B5)</formula>
    </cfRule>
  </conditionalFormatting>
  <conditionalFormatting sqref="I9:I13">
    <cfRule type="expression" dxfId="7" priority="5">
      <formula>NOT(E39)</formula>
    </cfRule>
  </conditionalFormatting>
  <conditionalFormatting sqref="H1:H43">
    <cfRule type="expression" priority="24">
      <formula>$E$44</formula>
    </cfRule>
    <cfRule type="expression" dxfId="6" priority="25">
      <formula>NOT($E$44)</formula>
    </cfRule>
  </conditionalFormatting>
  <conditionalFormatting sqref="I8">
    <cfRule type="expression" dxfId="5" priority="28">
      <formula>NOT($E$36)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ОС</vt:lpstr>
      <vt:lpstr>KO</vt:lpstr>
      <vt:lpstr>ОС!Print_Area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Georgieva</dc:creator>
  <cp:lastModifiedBy>Потребител на Windows</cp:lastModifiedBy>
  <dcterms:created xsi:type="dcterms:W3CDTF">2019-10-09T11:22:15Z</dcterms:created>
  <dcterms:modified xsi:type="dcterms:W3CDTF">2019-10-27T13:32:04Z</dcterms:modified>
</cp:coreProperties>
</file>